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4eaca7b3e7977ea2/海老名総合病院/栄養科ビジョン/"/>
    </mc:Choice>
  </mc:AlternateContent>
  <xr:revisionPtr revIDLastSave="1" documentId="11_5F9FB52C40C44D2CEDE3E36F4BFBAB973EE4B282" xr6:coauthVersionLast="47" xr6:coauthVersionMax="47" xr10:uidLastSave="{6B91AEBF-033E-1C43-9D93-548F679EDF84}"/>
  <bookViews>
    <workbookView xWindow="0" yWindow="500" windowWidth="33600" windowHeight="19300" activeTab="2" xr2:uid="{00000000-000D-0000-FFFF-FFFF00000000}"/>
  </bookViews>
  <sheets>
    <sheet name="Sheet1" sheetId="1" r:id="rId1"/>
    <sheet name="計算式入り" sheetId="2" r:id="rId2"/>
    <sheet name="計算式入り (例)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H29" i="2" s="1"/>
  <c r="E16" i="5"/>
  <c r="B16" i="5"/>
  <c r="F31" i="5"/>
  <c r="C31" i="5"/>
  <c r="C28" i="5"/>
  <c r="F26" i="5"/>
  <c r="E18" i="5"/>
  <c r="G15" i="5"/>
  <c r="E16" i="2"/>
  <c r="G16" i="2" s="1"/>
  <c r="F31" i="2"/>
  <c r="C31" i="2"/>
  <c r="F26" i="2"/>
  <c r="E18" i="2"/>
  <c r="G15" i="2"/>
  <c r="B16" i="2"/>
  <c r="G16" i="5" l="1"/>
</calcChain>
</file>

<file path=xl/sharedStrings.xml><?xml version="1.0" encoding="utf-8"?>
<sst xmlns="http://schemas.openxmlformats.org/spreadsheetml/2006/main" count="267" uniqueCount="70">
  <si>
    <t>栄養アセスメントシート</t>
    <rPh sb="0" eb="2">
      <t>エイヨウ</t>
    </rPh>
    <phoneticPr fontId="2"/>
  </si>
  <si>
    <t>主病名</t>
    <rPh sb="0" eb="1">
      <t>シュ</t>
    </rPh>
    <rPh sb="1" eb="3">
      <t>ビョウメイ</t>
    </rPh>
    <phoneticPr fontId="2"/>
  </si>
  <si>
    <t>既往歴</t>
    <rPh sb="0" eb="2">
      <t>キオウ</t>
    </rPh>
    <rPh sb="2" eb="3">
      <t>レキ</t>
    </rPh>
    <phoneticPr fontId="2"/>
  </si>
  <si>
    <t>現症</t>
    <rPh sb="0" eb="1">
      <t>ウツツ</t>
    </rPh>
    <rPh sb="1" eb="2">
      <t>ショウ</t>
    </rPh>
    <phoneticPr fontId="2"/>
  </si>
  <si>
    <t>意図しない体重減少</t>
    <rPh sb="0" eb="2">
      <t>イト</t>
    </rPh>
    <rPh sb="5" eb="7">
      <t>タイジュウ</t>
    </rPh>
    <rPh sb="7" eb="9">
      <t>ゲンショウ</t>
    </rPh>
    <phoneticPr fontId="2"/>
  </si>
  <si>
    <t>＞10% : 過去6ヶ月以上</t>
    <rPh sb="7" eb="9">
      <t>カコ</t>
    </rPh>
    <rPh sb="11" eb="12">
      <t>ゲツ</t>
    </rPh>
    <rPh sb="12" eb="14">
      <t>イジョウ</t>
    </rPh>
    <phoneticPr fontId="2"/>
  </si>
  <si>
    <t>＞5%　:　過去6ヶ月以内</t>
    <rPh sb="6" eb="8">
      <t>カコ</t>
    </rPh>
    <rPh sb="10" eb="11">
      <t>ゲツ</t>
    </rPh>
    <rPh sb="11" eb="13">
      <t>イナイ</t>
    </rPh>
    <phoneticPr fontId="2"/>
  </si>
  <si>
    <t>低BMI</t>
    <rPh sb="0" eb="1">
      <t>テイ</t>
    </rPh>
    <phoneticPr fontId="2"/>
  </si>
  <si>
    <t>＜18.5 : 70歳未満</t>
    <rPh sb="10" eb="11">
      <t>サイ</t>
    </rPh>
    <rPh sb="11" eb="13">
      <t>ミマン</t>
    </rPh>
    <phoneticPr fontId="2"/>
  </si>
  <si>
    <t>＜20.0 : 70歳以上</t>
    <rPh sb="10" eb="11">
      <t>サイ</t>
    </rPh>
    <rPh sb="11" eb="13">
      <t>イジョウ</t>
    </rPh>
    <phoneticPr fontId="2"/>
  </si>
  <si>
    <t>筋肉減少</t>
    <rPh sb="0" eb="2">
      <t>キンニク</t>
    </rPh>
    <rPh sb="2" eb="4">
      <t>ゲンショウ</t>
    </rPh>
    <phoneticPr fontId="2"/>
  </si>
  <si>
    <t>AC</t>
    <phoneticPr fontId="2"/>
  </si>
  <si>
    <t>TSF</t>
    <phoneticPr fontId="2"/>
  </si>
  <si>
    <t>%AMC</t>
    <phoneticPr fontId="2"/>
  </si>
  <si>
    <t>自動計算</t>
    <rPh sb="0" eb="2">
      <t>ジドウ</t>
    </rPh>
    <rPh sb="2" eb="4">
      <t>ケイサン</t>
    </rPh>
    <phoneticPr fontId="2"/>
  </si>
  <si>
    <t>食事摂取量減少/消化吸収能低下</t>
    <rPh sb="0" eb="2">
      <t>ショクジ</t>
    </rPh>
    <rPh sb="2" eb="4">
      <t>セッシュ</t>
    </rPh>
    <rPh sb="4" eb="5">
      <t>リョウ</t>
    </rPh>
    <rPh sb="5" eb="7">
      <t>ゲンショウ</t>
    </rPh>
    <rPh sb="8" eb="10">
      <t>ショウカ</t>
    </rPh>
    <rPh sb="10" eb="12">
      <t>キュウシュウ</t>
    </rPh>
    <rPh sb="12" eb="13">
      <t>ノウ</t>
    </rPh>
    <rPh sb="13" eb="15">
      <t>テイカ</t>
    </rPh>
    <phoneticPr fontId="2"/>
  </si>
  <si>
    <t>食事摂取量≦50% : 1週間以上</t>
    <rPh sb="0" eb="2">
      <t>ショクジ</t>
    </rPh>
    <rPh sb="2" eb="4">
      <t>セッシュ</t>
    </rPh>
    <rPh sb="4" eb="5">
      <t>リョウ</t>
    </rPh>
    <rPh sb="13" eb="15">
      <t>シュウカン</t>
    </rPh>
    <rPh sb="15" eb="17">
      <t>イジョウ</t>
    </rPh>
    <phoneticPr fontId="2"/>
  </si>
  <si>
    <t>食事摂取量の低下 : 2週間以上持続</t>
    <rPh sb="0" eb="2">
      <t>ショクジ</t>
    </rPh>
    <rPh sb="2" eb="4">
      <t>セッシュ</t>
    </rPh>
    <rPh sb="4" eb="5">
      <t>リョウ</t>
    </rPh>
    <rPh sb="6" eb="8">
      <t>テイカ</t>
    </rPh>
    <rPh sb="12" eb="16">
      <t>シュウカンイジョウ</t>
    </rPh>
    <rPh sb="16" eb="18">
      <t>ジゾク</t>
    </rPh>
    <phoneticPr fontId="2"/>
  </si>
  <si>
    <t>慢性的な消火器症状</t>
    <rPh sb="0" eb="3">
      <t>マンセイテキ</t>
    </rPh>
    <rPh sb="4" eb="7">
      <t>ショウカキ</t>
    </rPh>
    <rPh sb="7" eb="9">
      <t>ショウジョウ</t>
    </rPh>
    <phoneticPr fontId="2"/>
  </si>
  <si>
    <t>疾患による負荷/炎症の関与</t>
    <rPh sb="0" eb="2">
      <t>シッカン</t>
    </rPh>
    <rPh sb="5" eb="7">
      <t>フカ</t>
    </rPh>
    <rPh sb="8" eb="10">
      <t>エンショウ</t>
    </rPh>
    <rPh sb="11" eb="13">
      <t>カンヨ</t>
    </rPh>
    <phoneticPr fontId="2"/>
  </si>
  <si>
    <t>急性疾患や外傷による炎症</t>
    <rPh sb="0" eb="2">
      <t>キュウセイ</t>
    </rPh>
    <rPh sb="2" eb="4">
      <t>シッカン</t>
    </rPh>
    <rPh sb="5" eb="7">
      <t>ガイショウ</t>
    </rPh>
    <rPh sb="10" eb="12">
      <t>エンショウ</t>
    </rPh>
    <phoneticPr fontId="2"/>
  </si>
  <si>
    <t>慢性疾患による炎症</t>
    <rPh sb="0" eb="2">
      <t>マンセイ</t>
    </rPh>
    <rPh sb="2" eb="4">
      <t>シッカン</t>
    </rPh>
    <rPh sb="7" eb="9">
      <t>エンショウ</t>
    </rPh>
    <phoneticPr fontId="2"/>
  </si>
  <si>
    <t>必要エネルギー量</t>
    <rPh sb="0" eb="2">
      <t>ヒツヨウ</t>
    </rPh>
    <rPh sb="7" eb="8">
      <t>リョウ</t>
    </rPh>
    <phoneticPr fontId="2"/>
  </si>
  <si>
    <t>必要たんぱく質量</t>
    <rPh sb="0" eb="2">
      <t>ヒツヨウ</t>
    </rPh>
    <rPh sb="6" eb="7">
      <t>シツ</t>
    </rPh>
    <rPh sb="7" eb="8">
      <t>リョウ</t>
    </rPh>
    <phoneticPr fontId="2"/>
  </si>
  <si>
    <t>CC</t>
    <phoneticPr fontId="2"/>
  </si>
  <si>
    <t>5～10% : 6ヶ月以内</t>
    <rPh sb="10" eb="11">
      <t>ゲツ</t>
    </rPh>
    <rPh sb="11" eb="13">
      <t>イナイ</t>
    </rPh>
    <phoneticPr fontId="2"/>
  </si>
  <si>
    <t>10～20% : 過去6ヶ月以上</t>
    <rPh sb="9" eb="11">
      <t>カコ</t>
    </rPh>
    <rPh sb="13" eb="14">
      <t>ゲツ</t>
    </rPh>
    <rPh sb="14" eb="16">
      <t>イジョウ</t>
    </rPh>
    <phoneticPr fontId="2"/>
  </si>
  <si>
    <t>＞10% : 過去6ヶ月以内</t>
    <rPh sb="7" eb="9">
      <t>カコ</t>
    </rPh>
    <rPh sb="11" eb="12">
      <t>ゲツ</t>
    </rPh>
    <rPh sb="12" eb="14">
      <t>イナイ</t>
    </rPh>
    <phoneticPr fontId="2"/>
  </si>
  <si>
    <t>＞20% : 過去6ヶ月以上</t>
    <rPh sb="7" eb="9">
      <t>カコ</t>
    </rPh>
    <rPh sb="11" eb="12">
      <t>ゲツ</t>
    </rPh>
    <rPh sb="12" eb="14">
      <t>イジョウ</t>
    </rPh>
    <phoneticPr fontId="2"/>
  </si>
  <si>
    <t>＜20.0 : 70歳未満</t>
    <rPh sb="10" eb="11">
      <t>サイ</t>
    </rPh>
    <rPh sb="11" eb="13">
      <t>ミマン</t>
    </rPh>
    <phoneticPr fontId="2"/>
  </si>
  <si>
    <t>＜22.0 : 70歳以上</t>
    <rPh sb="10" eb="11">
      <t>サイ</t>
    </rPh>
    <rPh sb="11" eb="13">
      <t>イジョウ</t>
    </rPh>
    <phoneticPr fontId="2"/>
  </si>
  <si>
    <t>軽度～中等度の減少</t>
    <rPh sb="0" eb="2">
      <t>ケイド</t>
    </rPh>
    <rPh sb="3" eb="5">
      <t>チュウトウ</t>
    </rPh>
    <rPh sb="5" eb="6">
      <t>ド</t>
    </rPh>
    <rPh sb="7" eb="9">
      <t>ゲンショウ</t>
    </rPh>
    <phoneticPr fontId="2"/>
  </si>
  <si>
    <t>重度の減少</t>
    <rPh sb="0" eb="2">
      <t>ジュウド</t>
    </rPh>
    <rPh sb="3" eb="5">
      <t>ゲンショウ</t>
    </rPh>
    <phoneticPr fontId="2"/>
  </si>
  <si>
    <t>慢性疾患で炎症を伴う低栄養</t>
    <rPh sb="0" eb="2">
      <t>マンセイ</t>
    </rPh>
    <rPh sb="2" eb="4">
      <t>シッカン</t>
    </rPh>
    <rPh sb="5" eb="7">
      <t>エンショウ</t>
    </rPh>
    <rPh sb="8" eb="9">
      <t>トモナ</t>
    </rPh>
    <rPh sb="10" eb="11">
      <t>テイ</t>
    </rPh>
    <rPh sb="11" eb="13">
      <t>エイヨウ</t>
    </rPh>
    <phoneticPr fontId="2"/>
  </si>
  <si>
    <t>急性疾患あるいは外傷による高度の炎症を伴う低栄養</t>
    <rPh sb="0" eb="2">
      <t>キュウセイ</t>
    </rPh>
    <rPh sb="2" eb="4">
      <t>シッカン</t>
    </rPh>
    <rPh sb="8" eb="10">
      <t>ガイショウ</t>
    </rPh>
    <rPh sb="13" eb="15">
      <t>コウド</t>
    </rPh>
    <rPh sb="16" eb="18">
      <t>エンショウ</t>
    </rPh>
    <rPh sb="19" eb="20">
      <t>トモナ</t>
    </rPh>
    <rPh sb="21" eb="22">
      <t>テイ</t>
    </rPh>
    <rPh sb="22" eb="24">
      <t>エイヨウ</t>
    </rPh>
    <phoneticPr fontId="2"/>
  </si>
  <si>
    <t>炎症はわずか、あるいは認めない慢性疾患による低栄養</t>
    <rPh sb="0" eb="2">
      <t>エンショウ</t>
    </rPh>
    <rPh sb="11" eb="12">
      <t>ミト</t>
    </rPh>
    <rPh sb="15" eb="17">
      <t>マンセイ</t>
    </rPh>
    <rPh sb="17" eb="19">
      <t>シッカン</t>
    </rPh>
    <rPh sb="22" eb="23">
      <t>テイ</t>
    </rPh>
    <rPh sb="23" eb="25">
      <t>エイヨウ</t>
    </rPh>
    <phoneticPr fontId="2"/>
  </si>
  <si>
    <t>炎症はなく飢餓による低栄養</t>
    <rPh sb="0" eb="2">
      <t>エンショウ</t>
    </rPh>
    <rPh sb="5" eb="7">
      <t>キガ</t>
    </rPh>
    <rPh sb="10" eb="11">
      <t>テイ</t>
    </rPh>
    <rPh sb="11" eb="13">
      <t>エイヨウ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</si>
  <si>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</si>
  <si>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</si>
  <si>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(予測身長)</t>
    <rPh sb="1" eb="3">
      <t>ヨソク</t>
    </rPh>
    <rPh sb="3" eb="5">
      <t>シンチョウ</t>
    </rPh>
    <phoneticPr fontId="2"/>
  </si>
  <si>
    <t>(予測体重)</t>
    <rPh sb="1" eb="3">
      <t>ヨソク</t>
    </rPh>
    <rPh sb="3" eb="5">
      <t>タイジュウ</t>
    </rPh>
    <phoneticPr fontId="2"/>
  </si>
  <si>
    <t>(KH)</t>
    <phoneticPr fontId="2"/>
  </si>
  <si>
    <t>BMI</t>
    <phoneticPr fontId="2"/>
  </si>
  <si>
    <t>(予測BMI)</t>
    <rPh sb="1" eb="3">
      <t>ヨソク</t>
    </rPh>
    <phoneticPr fontId="2"/>
  </si>
  <si>
    <t>体重あたり</t>
    <rPh sb="0" eb="2">
      <t>タイジュウ</t>
    </rPh>
    <phoneticPr fontId="2"/>
  </si>
  <si>
    <t>NPC/N</t>
    <phoneticPr fontId="2"/>
  </si>
  <si>
    <t>ID</t>
    <phoneticPr fontId="2"/>
  </si>
  <si>
    <t>自動取得</t>
    <rPh sb="0" eb="2">
      <t>ジドウ</t>
    </rPh>
    <rPh sb="2" eb="4">
      <t>シュトク</t>
    </rPh>
    <phoneticPr fontId="2"/>
  </si>
  <si>
    <t>患者氏名</t>
    <rPh sb="0" eb="2">
      <t>カンジャ</t>
    </rPh>
    <rPh sb="2" eb="4">
      <t>シメイ</t>
    </rPh>
    <phoneticPr fontId="2"/>
  </si>
  <si>
    <t>病棟</t>
    <rPh sb="0" eb="2">
      <t>ビョウトウ</t>
    </rPh>
    <phoneticPr fontId="2"/>
  </si>
  <si>
    <t>栄養士</t>
    <rPh sb="0" eb="3">
      <t>エイヨウシ</t>
    </rPh>
    <phoneticPr fontId="2"/>
  </si>
  <si>
    <t>作成日</t>
    <rPh sb="0" eb="2">
      <t>サクセイ</t>
    </rPh>
    <rPh sb="2" eb="3">
      <t>ビ</t>
    </rPh>
    <phoneticPr fontId="2"/>
  </si>
  <si>
    <t>フリー</t>
    <phoneticPr fontId="2"/>
  </si>
  <si>
    <t>病因</t>
    <rPh sb="0" eb="2">
      <t>ビョウイン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</si>
  <si>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</si>
  <si>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</si>
  <si>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H-B</t>
    <phoneticPr fontId="2"/>
  </si>
  <si>
    <t>AF</t>
    <phoneticPr fontId="2"/>
  </si>
  <si>
    <t>SF</t>
    <phoneticPr fontId="2"/>
  </si>
  <si>
    <t>×</t>
    <phoneticPr fontId="2"/>
  </si>
  <si>
    <t>身体計測</t>
    <rPh sb="0" eb="2">
      <t>シンタイ</t>
    </rPh>
    <rPh sb="2" eb="4">
      <t>ケイソク</t>
    </rPh>
    <phoneticPr fontId="2"/>
  </si>
  <si>
    <t>必要栄養量</t>
    <rPh sb="0" eb="2">
      <t>ヒツヨウ</t>
    </rPh>
    <rPh sb="2" eb="4">
      <t>エイヨウ</t>
    </rPh>
    <rPh sb="4" eb="5">
      <t>リョウ</t>
    </rPh>
    <phoneticPr fontId="2"/>
  </si>
  <si>
    <t>栄養評価</t>
    <rPh sb="0" eb="2">
      <t>エイヨウ</t>
    </rPh>
    <rPh sb="2" eb="4">
      <t>ヒョウカ</t>
    </rPh>
    <phoneticPr fontId="2"/>
  </si>
  <si>
    <t>ステージ1　中等度低栄養</t>
    <rPh sb="6" eb="8">
      <t>チュウトウ</t>
    </rPh>
    <rPh sb="8" eb="9">
      <t>ド</t>
    </rPh>
    <rPh sb="9" eb="10">
      <t>テイ</t>
    </rPh>
    <rPh sb="10" eb="12">
      <t>エイヨウ</t>
    </rPh>
    <phoneticPr fontId="2"/>
  </si>
  <si>
    <t>ステージ2　重度低栄養</t>
    <rPh sb="6" eb="8">
      <t>ジュウド</t>
    </rPh>
    <rPh sb="8" eb="9">
      <t>テイ</t>
    </rPh>
    <rPh sb="9" eb="11">
      <t>エイヨウ</t>
    </rPh>
    <phoneticPr fontId="2"/>
  </si>
  <si>
    <t>女性</t>
    <rPh sb="0" eb="2">
      <t>ジョセイ</t>
    </rPh>
    <phoneticPr fontId="2"/>
  </si>
  <si>
    <t>調節体重</t>
    <rPh sb="0" eb="2">
      <t>チョウセツ</t>
    </rPh>
    <rPh sb="2" eb="4">
      <t>タイジュウ</t>
    </rPh>
    <phoneticPr fontId="2"/>
  </si>
  <si>
    <t>自動取得(手入力可)</t>
    <rPh sb="0" eb="2">
      <t>ジドウ</t>
    </rPh>
    <rPh sb="2" eb="4">
      <t>シュトク</t>
    </rPh>
    <rPh sb="5" eb="6">
      <t>テ</t>
    </rPh>
    <rPh sb="6" eb="8">
      <t>ニュウリョク</t>
    </rPh>
    <rPh sb="8" eb="9">
      <t>カ</t>
    </rPh>
    <phoneticPr fontId="2"/>
  </si>
  <si>
    <t>フリー</t>
    <phoneticPr fontId="2"/>
  </si>
  <si>
    <t>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</si>
</sst>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8" xfId="0" applyFill="1" applyBorder="1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36</xdr:row>
      <xdr:rowOff>38100</xdr:rowOff>
    </xdr:from>
    <xdr:to>
      <xdr:col>0</xdr:col>
      <xdr:colOff>641400</xdr:colOff>
      <xdr:row>36</xdr:row>
      <xdr:rowOff>146100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3400" y="6353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37</xdr:row>
      <xdr:rowOff>38100</xdr:rowOff>
    </xdr:from>
    <xdr:to>
      <xdr:col>0</xdr:col>
      <xdr:colOff>641400</xdr:colOff>
      <xdr:row>37</xdr:row>
      <xdr:rowOff>146100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3400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36</xdr:row>
      <xdr:rowOff>28575</xdr:rowOff>
    </xdr:from>
    <xdr:to>
      <xdr:col>4</xdr:col>
      <xdr:colOff>650925</xdr:colOff>
      <xdr:row>36</xdr:row>
      <xdr:rowOff>136575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6125" y="63436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37</xdr:row>
      <xdr:rowOff>38100</xdr:rowOff>
    </xdr:from>
    <xdr:to>
      <xdr:col>4</xdr:col>
      <xdr:colOff>650925</xdr:colOff>
      <xdr:row>37</xdr:row>
      <xdr:rowOff>146100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86125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41</xdr:row>
      <xdr:rowOff>28575</xdr:rowOff>
    </xdr:from>
    <xdr:to>
      <xdr:col>0</xdr:col>
      <xdr:colOff>631875</xdr:colOff>
      <xdr:row>41</xdr:row>
      <xdr:rowOff>136575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3875" y="72009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42</xdr:row>
      <xdr:rowOff>38100</xdr:rowOff>
    </xdr:from>
    <xdr:to>
      <xdr:col>0</xdr:col>
      <xdr:colOff>631875</xdr:colOff>
      <xdr:row>42</xdr:row>
      <xdr:rowOff>146100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3875" y="73818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41</xdr:row>
      <xdr:rowOff>38100</xdr:rowOff>
    </xdr:from>
    <xdr:to>
      <xdr:col>4</xdr:col>
      <xdr:colOff>641400</xdr:colOff>
      <xdr:row>41</xdr:row>
      <xdr:rowOff>146100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276600" y="72104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42</xdr:row>
      <xdr:rowOff>28575</xdr:rowOff>
    </xdr:from>
    <xdr:to>
      <xdr:col>4</xdr:col>
      <xdr:colOff>641400</xdr:colOff>
      <xdr:row>42</xdr:row>
      <xdr:rowOff>136575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276600" y="73723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48</xdr:row>
      <xdr:rowOff>38100</xdr:rowOff>
    </xdr:from>
    <xdr:to>
      <xdr:col>0</xdr:col>
      <xdr:colOff>631875</xdr:colOff>
      <xdr:row>48</xdr:row>
      <xdr:rowOff>146100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3875" y="84105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49</xdr:row>
      <xdr:rowOff>38100</xdr:rowOff>
    </xdr:from>
    <xdr:to>
      <xdr:col>0</xdr:col>
      <xdr:colOff>631875</xdr:colOff>
      <xdr:row>49</xdr:row>
      <xdr:rowOff>146100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75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48</xdr:row>
      <xdr:rowOff>28575</xdr:rowOff>
    </xdr:from>
    <xdr:to>
      <xdr:col>3</xdr:col>
      <xdr:colOff>641400</xdr:colOff>
      <xdr:row>48</xdr:row>
      <xdr:rowOff>136575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908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49</xdr:row>
      <xdr:rowOff>38100</xdr:rowOff>
    </xdr:from>
    <xdr:to>
      <xdr:col>3</xdr:col>
      <xdr:colOff>641400</xdr:colOff>
      <xdr:row>49</xdr:row>
      <xdr:rowOff>146100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590800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533400</xdr:colOff>
      <xdr:row>48</xdr:row>
      <xdr:rowOff>28575</xdr:rowOff>
    </xdr:from>
    <xdr:to>
      <xdr:col>6</xdr:col>
      <xdr:colOff>641400</xdr:colOff>
      <xdr:row>48</xdr:row>
      <xdr:rowOff>136575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482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52</xdr:row>
      <xdr:rowOff>38100</xdr:rowOff>
    </xdr:from>
    <xdr:to>
      <xdr:col>0</xdr:col>
      <xdr:colOff>631875</xdr:colOff>
      <xdr:row>52</xdr:row>
      <xdr:rowOff>146100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238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53</xdr:row>
      <xdr:rowOff>28575</xdr:rowOff>
    </xdr:from>
    <xdr:to>
      <xdr:col>0</xdr:col>
      <xdr:colOff>631875</xdr:colOff>
      <xdr:row>53</xdr:row>
      <xdr:rowOff>136575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3875" y="92583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52</xdr:row>
      <xdr:rowOff>28575</xdr:rowOff>
    </xdr:from>
    <xdr:to>
      <xdr:col>3</xdr:col>
      <xdr:colOff>641400</xdr:colOff>
      <xdr:row>52</xdr:row>
      <xdr:rowOff>136575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0800" y="90868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53</xdr:row>
      <xdr:rowOff>38100</xdr:rowOff>
    </xdr:from>
    <xdr:to>
      <xdr:col>3</xdr:col>
      <xdr:colOff>641400</xdr:colOff>
      <xdr:row>53</xdr:row>
      <xdr:rowOff>146100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590800" y="92678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52</xdr:row>
      <xdr:rowOff>38100</xdr:rowOff>
    </xdr:from>
    <xdr:to>
      <xdr:col>6</xdr:col>
      <xdr:colOff>631875</xdr:colOff>
      <xdr:row>52</xdr:row>
      <xdr:rowOff>146100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6386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55</xdr:row>
      <xdr:rowOff>38100</xdr:rowOff>
    </xdr:from>
    <xdr:to>
      <xdr:col>0</xdr:col>
      <xdr:colOff>631875</xdr:colOff>
      <xdr:row>55</xdr:row>
      <xdr:rowOff>146100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3875" y="96107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56</xdr:row>
      <xdr:rowOff>38100</xdr:rowOff>
    </xdr:from>
    <xdr:to>
      <xdr:col>0</xdr:col>
      <xdr:colOff>631875</xdr:colOff>
      <xdr:row>56</xdr:row>
      <xdr:rowOff>146100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23875" y="9782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57</xdr:row>
      <xdr:rowOff>38100</xdr:rowOff>
    </xdr:from>
    <xdr:to>
      <xdr:col>0</xdr:col>
      <xdr:colOff>631875</xdr:colOff>
      <xdr:row>57</xdr:row>
      <xdr:rowOff>146100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23875" y="9953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58</xdr:row>
      <xdr:rowOff>38100</xdr:rowOff>
    </xdr:from>
    <xdr:to>
      <xdr:col>0</xdr:col>
      <xdr:colOff>631875</xdr:colOff>
      <xdr:row>58</xdr:row>
      <xdr:rowOff>146100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3875" y="101250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36</xdr:row>
      <xdr:rowOff>38100</xdr:rowOff>
    </xdr:from>
    <xdr:to>
      <xdr:col>0</xdr:col>
      <xdr:colOff>641400</xdr:colOff>
      <xdr:row>36</xdr:row>
      <xdr:rowOff>146100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3400" y="6353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37</xdr:row>
      <xdr:rowOff>38100</xdr:rowOff>
    </xdr:from>
    <xdr:to>
      <xdr:col>0</xdr:col>
      <xdr:colOff>641400</xdr:colOff>
      <xdr:row>37</xdr:row>
      <xdr:rowOff>146100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3400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36</xdr:row>
      <xdr:rowOff>28575</xdr:rowOff>
    </xdr:from>
    <xdr:to>
      <xdr:col>4</xdr:col>
      <xdr:colOff>650925</xdr:colOff>
      <xdr:row>36</xdr:row>
      <xdr:rowOff>136575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86125" y="63436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37</xdr:row>
      <xdr:rowOff>38100</xdr:rowOff>
    </xdr:from>
    <xdr:to>
      <xdr:col>4</xdr:col>
      <xdr:colOff>650925</xdr:colOff>
      <xdr:row>37</xdr:row>
      <xdr:rowOff>146100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286125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41</xdr:row>
      <xdr:rowOff>28575</xdr:rowOff>
    </xdr:from>
    <xdr:to>
      <xdr:col>0</xdr:col>
      <xdr:colOff>631875</xdr:colOff>
      <xdr:row>41</xdr:row>
      <xdr:rowOff>136575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23875" y="72009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42</xdr:row>
      <xdr:rowOff>38100</xdr:rowOff>
    </xdr:from>
    <xdr:to>
      <xdr:col>0</xdr:col>
      <xdr:colOff>631875</xdr:colOff>
      <xdr:row>42</xdr:row>
      <xdr:rowOff>146100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3875" y="73818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41</xdr:row>
      <xdr:rowOff>38100</xdr:rowOff>
    </xdr:from>
    <xdr:to>
      <xdr:col>4</xdr:col>
      <xdr:colOff>641400</xdr:colOff>
      <xdr:row>41</xdr:row>
      <xdr:rowOff>146100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276600" y="72104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42</xdr:row>
      <xdr:rowOff>28575</xdr:rowOff>
    </xdr:from>
    <xdr:to>
      <xdr:col>4</xdr:col>
      <xdr:colOff>641400</xdr:colOff>
      <xdr:row>42</xdr:row>
      <xdr:rowOff>136575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276600" y="73723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48</xdr:row>
      <xdr:rowOff>38100</xdr:rowOff>
    </xdr:from>
    <xdr:to>
      <xdr:col>0</xdr:col>
      <xdr:colOff>631875</xdr:colOff>
      <xdr:row>48</xdr:row>
      <xdr:rowOff>146100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3875" y="84105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49</xdr:row>
      <xdr:rowOff>38100</xdr:rowOff>
    </xdr:from>
    <xdr:to>
      <xdr:col>0</xdr:col>
      <xdr:colOff>631875</xdr:colOff>
      <xdr:row>49</xdr:row>
      <xdr:rowOff>146100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3875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48</xdr:row>
      <xdr:rowOff>28575</xdr:rowOff>
    </xdr:from>
    <xdr:to>
      <xdr:col>3</xdr:col>
      <xdr:colOff>641400</xdr:colOff>
      <xdr:row>48</xdr:row>
      <xdr:rowOff>136575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5908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49</xdr:row>
      <xdr:rowOff>38100</xdr:rowOff>
    </xdr:from>
    <xdr:to>
      <xdr:col>3</xdr:col>
      <xdr:colOff>641400</xdr:colOff>
      <xdr:row>49</xdr:row>
      <xdr:rowOff>146100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590800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533400</xdr:colOff>
      <xdr:row>48</xdr:row>
      <xdr:rowOff>28575</xdr:rowOff>
    </xdr:from>
    <xdr:to>
      <xdr:col>6</xdr:col>
      <xdr:colOff>641400</xdr:colOff>
      <xdr:row>48</xdr:row>
      <xdr:rowOff>136575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6482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52</xdr:row>
      <xdr:rowOff>38100</xdr:rowOff>
    </xdr:from>
    <xdr:to>
      <xdr:col>0</xdr:col>
      <xdr:colOff>631875</xdr:colOff>
      <xdr:row>52</xdr:row>
      <xdr:rowOff>146100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238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53</xdr:row>
      <xdr:rowOff>28575</xdr:rowOff>
    </xdr:from>
    <xdr:to>
      <xdr:col>0</xdr:col>
      <xdr:colOff>631875</xdr:colOff>
      <xdr:row>53</xdr:row>
      <xdr:rowOff>136575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23875" y="92583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52</xdr:row>
      <xdr:rowOff>28575</xdr:rowOff>
    </xdr:from>
    <xdr:to>
      <xdr:col>3</xdr:col>
      <xdr:colOff>641400</xdr:colOff>
      <xdr:row>52</xdr:row>
      <xdr:rowOff>136575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590800" y="90868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53</xdr:row>
      <xdr:rowOff>38100</xdr:rowOff>
    </xdr:from>
    <xdr:to>
      <xdr:col>3</xdr:col>
      <xdr:colOff>641400</xdr:colOff>
      <xdr:row>53</xdr:row>
      <xdr:rowOff>146100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90800" y="92678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52</xdr:row>
      <xdr:rowOff>38100</xdr:rowOff>
    </xdr:from>
    <xdr:to>
      <xdr:col>6</xdr:col>
      <xdr:colOff>631875</xdr:colOff>
      <xdr:row>52</xdr:row>
      <xdr:rowOff>146100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386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55</xdr:row>
      <xdr:rowOff>38100</xdr:rowOff>
    </xdr:from>
    <xdr:to>
      <xdr:col>0</xdr:col>
      <xdr:colOff>631875</xdr:colOff>
      <xdr:row>55</xdr:row>
      <xdr:rowOff>146100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23875" y="96107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56</xdr:row>
      <xdr:rowOff>38100</xdr:rowOff>
    </xdr:from>
    <xdr:to>
      <xdr:col>0</xdr:col>
      <xdr:colOff>631875</xdr:colOff>
      <xdr:row>56</xdr:row>
      <xdr:rowOff>146100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23875" y="9782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57</xdr:row>
      <xdr:rowOff>38100</xdr:rowOff>
    </xdr:from>
    <xdr:to>
      <xdr:col>0</xdr:col>
      <xdr:colOff>631875</xdr:colOff>
      <xdr:row>57</xdr:row>
      <xdr:rowOff>146100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23875" y="9953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58</xdr:row>
      <xdr:rowOff>38100</xdr:rowOff>
    </xdr:from>
    <xdr:to>
      <xdr:col>0</xdr:col>
      <xdr:colOff>631875</xdr:colOff>
      <xdr:row>58</xdr:row>
      <xdr:rowOff>146100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23875" y="101250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14</xdr:row>
      <xdr:rowOff>85725</xdr:rowOff>
    </xdr:from>
    <xdr:to>
      <xdr:col>10</xdr:col>
      <xdr:colOff>628650</xdr:colOff>
      <xdr:row>20</xdr:row>
      <xdr:rowOff>123825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286375" y="2533650"/>
          <a:ext cx="2200275" cy="1066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予測身長、予測体重、予測</a:t>
          </a:r>
          <a:r>
            <a:rPr kumimoji="1" lang="en-US" altLang="ja-JP" sz="1100"/>
            <a:t>BMI</a:t>
          </a:r>
          <a:r>
            <a:rPr kumimoji="1" lang="ja-JP" altLang="en-US" sz="1100"/>
            <a:t>は小数第</a:t>
          </a:r>
          <a:r>
            <a:rPr kumimoji="1" lang="en-US" altLang="ja-JP" sz="1100"/>
            <a:t>1</a:t>
          </a:r>
          <a:r>
            <a:rPr kumimoji="1" lang="ja-JP" altLang="en-US" sz="1100"/>
            <a:t>位まで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142875</xdr:colOff>
      <xdr:row>28</xdr:row>
      <xdr:rowOff>161925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858000" y="3990975"/>
          <a:ext cx="2200275" cy="1066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H-B</a:t>
          </a:r>
          <a:r>
            <a:rPr kumimoji="1" lang="ja-JP" altLang="en-US" sz="1100"/>
            <a:t>は小数点以下なし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36</xdr:row>
      <xdr:rowOff>38100</xdr:rowOff>
    </xdr:from>
    <xdr:to>
      <xdr:col>0</xdr:col>
      <xdr:colOff>641400</xdr:colOff>
      <xdr:row>36</xdr:row>
      <xdr:rowOff>146100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3400" y="6353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533400</xdr:colOff>
      <xdr:row>37</xdr:row>
      <xdr:rowOff>38100</xdr:rowOff>
    </xdr:from>
    <xdr:to>
      <xdr:col>0</xdr:col>
      <xdr:colOff>641400</xdr:colOff>
      <xdr:row>37</xdr:row>
      <xdr:rowOff>146100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3400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36</xdr:row>
      <xdr:rowOff>28575</xdr:rowOff>
    </xdr:from>
    <xdr:to>
      <xdr:col>4</xdr:col>
      <xdr:colOff>650925</xdr:colOff>
      <xdr:row>36</xdr:row>
      <xdr:rowOff>136575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286125" y="63436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37</xdr:row>
      <xdr:rowOff>38100</xdr:rowOff>
    </xdr:from>
    <xdr:to>
      <xdr:col>4</xdr:col>
      <xdr:colOff>650925</xdr:colOff>
      <xdr:row>37</xdr:row>
      <xdr:rowOff>146100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286125" y="6524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41</xdr:row>
      <xdr:rowOff>28575</xdr:rowOff>
    </xdr:from>
    <xdr:to>
      <xdr:col>0</xdr:col>
      <xdr:colOff>631875</xdr:colOff>
      <xdr:row>41</xdr:row>
      <xdr:rowOff>136575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23875" y="72009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42</xdr:row>
      <xdr:rowOff>38100</xdr:rowOff>
    </xdr:from>
    <xdr:to>
      <xdr:col>0</xdr:col>
      <xdr:colOff>631875</xdr:colOff>
      <xdr:row>42</xdr:row>
      <xdr:rowOff>146100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3875" y="73818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41</xdr:row>
      <xdr:rowOff>38100</xdr:rowOff>
    </xdr:from>
    <xdr:to>
      <xdr:col>4</xdr:col>
      <xdr:colOff>641400</xdr:colOff>
      <xdr:row>41</xdr:row>
      <xdr:rowOff>146100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276600" y="72104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533400</xdr:colOff>
      <xdr:row>42</xdr:row>
      <xdr:rowOff>28575</xdr:rowOff>
    </xdr:from>
    <xdr:to>
      <xdr:col>4</xdr:col>
      <xdr:colOff>641400</xdr:colOff>
      <xdr:row>42</xdr:row>
      <xdr:rowOff>136575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276600" y="73723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48</xdr:row>
      <xdr:rowOff>38100</xdr:rowOff>
    </xdr:from>
    <xdr:to>
      <xdr:col>0</xdr:col>
      <xdr:colOff>631875</xdr:colOff>
      <xdr:row>48</xdr:row>
      <xdr:rowOff>146100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23875" y="84105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49</xdr:row>
      <xdr:rowOff>38100</xdr:rowOff>
    </xdr:from>
    <xdr:to>
      <xdr:col>0</xdr:col>
      <xdr:colOff>631875</xdr:colOff>
      <xdr:row>49</xdr:row>
      <xdr:rowOff>146100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23875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48</xdr:row>
      <xdr:rowOff>28575</xdr:rowOff>
    </xdr:from>
    <xdr:to>
      <xdr:col>3</xdr:col>
      <xdr:colOff>641400</xdr:colOff>
      <xdr:row>48</xdr:row>
      <xdr:rowOff>136575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5908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49</xdr:row>
      <xdr:rowOff>38100</xdr:rowOff>
    </xdr:from>
    <xdr:to>
      <xdr:col>3</xdr:col>
      <xdr:colOff>641400</xdr:colOff>
      <xdr:row>49</xdr:row>
      <xdr:rowOff>146100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590800" y="85820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533400</xdr:colOff>
      <xdr:row>48</xdr:row>
      <xdr:rowOff>28575</xdr:rowOff>
    </xdr:from>
    <xdr:to>
      <xdr:col>6</xdr:col>
      <xdr:colOff>641400</xdr:colOff>
      <xdr:row>48</xdr:row>
      <xdr:rowOff>136575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648200" y="84010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52</xdr:row>
      <xdr:rowOff>38100</xdr:rowOff>
    </xdr:from>
    <xdr:to>
      <xdr:col>0</xdr:col>
      <xdr:colOff>631875</xdr:colOff>
      <xdr:row>52</xdr:row>
      <xdr:rowOff>146100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238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53</xdr:row>
      <xdr:rowOff>28575</xdr:rowOff>
    </xdr:from>
    <xdr:to>
      <xdr:col>0</xdr:col>
      <xdr:colOff>631875</xdr:colOff>
      <xdr:row>53</xdr:row>
      <xdr:rowOff>136575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523875" y="925830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52</xdr:row>
      <xdr:rowOff>28575</xdr:rowOff>
    </xdr:from>
    <xdr:to>
      <xdr:col>3</xdr:col>
      <xdr:colOff>641400</xdr:colOff>
      <xdr:row>52</xdr:row>
      <xdr:rowOff>136575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590800" y="9086850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533400</xdr:colOff>
      <xdr:row>53</xdr:row>
      <xdr:rowOff>38100</xdr:rowOff>
    </xdr:from>
    <xdr:to>
      <xdr:col>3</xdr:col>
      <xdr:colOff>641400</xdr:colOff>
      <xdr:row>53</xdr:row>
      <xdr:rowOff>146100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590800" y="92678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523875</xdr:colOff>
      <xdr:row>52</xdr:row>
      <xdr:rowOff>38100</xdr:rowOff>
    </xdr:from>
    <xdr:to>
      <xdr:col>6</xdr:col>
      <xdr:colOff>631875</xdr:colOff>
      <xdr:row>52</xdr:row>
      <xdr:rowOff>146100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638675" y="90963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55</xdr:row>
      <xdr:rowOff>38100</xdr:rowOff>
    </xdr:from>
    <xdr:to>
      <xdr:col>0</xdr:col>
      <xdr:colOff>631875</xdr:colOff>
      <xdr:row>55</xdr:row>
      <xdr:rowOff>146100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23875" y="96107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56</xdr:row>
      <xdr:rowOff>38100</xdr:rowOff>
    </xdr:from>
    <xdr:to>
      <xdr:col>0</xdr:col>
      <xdr:colOff>631875</xdr:colOff>
      <xdr:row>56</xdr:row>
      <xdr:rowOff>146100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23875" y="97821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57</xdr:row>
      <xdr:rowOff>38100</xdr:rowOff>
    </xdr:from>
    <xdr:to>
      <xdr:col>0</xdr:col>
      <xdr:colOff>631875</xdr:colOff>
      <xdr:row>57</xdr:row>
      <xdr:rowOff>146100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23875" y="995362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523875</xdr:colOff>
      <xdr:row>58</xdr:row>
      <xdr:rowOff>38100</xdr:rowOff>
    </xdr:from>
    <xdr:to>
      <xdr:col>0</xdr:col>
      <xdr:colOff>631875</xdr:colOff>
      <xdr:row>58</xdr:row>
      <xdr:rowOff>146100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523875" y="10125075"/>
          <a:ext cx="108000" cy="10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13" workbookViewId="0">
      <selection activeCell="A33" sqref="A33:I59"/>
    </sheetView>
  </sheetViews>
  <sheetFormatPr baseColWidth="10" defaultColWidth="8.83203125" defaultRowHeight="14"/>
  <sheetData>
    <row r="1" spans="1:9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>
      <c r="A2" s="36"/>
      <c r="B2" s="37"/>
      <c r="C2" s="37"/>
      <c r="D2" s="37"/>
      <c r="E2" s="37"/>
      <c r="F2" s="37"/>
      <c r="G2" s="37"/>
      <c r="H2" s="37"/>
      <c r="I2" s="38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G4" s="6" t="s">
        <v>51</v>
      </c>
      <c r="H4" s="14" t="s">
        <v>47</v>
      </c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t="s">
        <v>46</v>
      </c>
      <c r="B6" s="11" t="s">
        <v>47</v>
      </c>
      <c r="C6" s="3" t="s">
        <v>48</v>
      </c>
      <c r="D6" s="11" t="s">
        <v>47</v>
      </c>
      <c r="E6" s="10" t="s">
        <v>54</v>
      </c>
      <c r="F6" s="13" t="s">
        <v>47</v>
      </c>
      <c r="G6" s="10" t="s">
        <v>55</v>
      </c>
      <c r="H6" s="13" t="s">
        <v>47</v>
      </c>
      <c r="I6" s="3"/>
    </row>
    <row r="7" spans="1:9">
      <c r="A7" s="3"/>
      <c r="B7" s="3"/>
      <c r="C7" s="3"/>
      <c r="D7" s="3"/>
      <c r="G7" t="s">
        <v>49</v>
      </c>
      <c r="H7" s="12" t="s">
        <v>47</v>
      </c>
      <c r="I7" s="3"/>
    </row>
    <row r="8" spans="1:9">
      <c r="A8" s="3"/>
      <c r="B8" s="3"/>
      <c r="C8" s="3"/>
      <c r="D8" s="3"/>
      <c r="G8" t="s">
        <v>50</v>
      </c>
      <c r="H8" s="12" t="s">
        <v>47</v>
      </c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t="s">
        <v>1</v>
      </c>
      <c r="B10" s="39" t="s">
        <v>52</v>
      </c>
      <c r="C10" s="40"/>
      <c r="D10" s="41"/>
      <c r="E10" t="s">
        <v>2</v>
      </c>
      <c r="F10" s="39" t="s">
        <v>52</v>
      </c>
      <c r="G10" s="40"/>
      <c r="H10" s="40"/>
      <c r="I10" s="41"/>
    </row>
    <row r="11" spans="1:9">
      <c r="B11" s="42"/>
      <c r="C11" s="43"/>
      <c r="D11" s="44"/>
      <c r="F11" s="42"/>
      <c r="G11" s="43"/>
      <c r="H11" s="43"/>
      <c r="I11" s="44"/>
    </row>
    <row r="12" spans="1:9">
      <c r="B12" s="7"/>
      <c r="C12" s="7"/>
      <c r="D12" s="7"/>
      <c r="F12" s="7"/>
      <c r="G12" s="7"/>
      <c r="H12" s="7"/>
      <c r="I12" s="7"/>
    </row>
    <row r="13" spans="1:9" ht="17">
      <c r="B13" s="45" t="s">
        <v>60</v>
      </c>
      <c r="C13" s="46"/>
      <c r="D13" s="46"/>
      <c r="E13" s="46"/>
      <c r="F13" s="46"/>
      <c r="G13" s="46"/>
      <c r="H13" s="47"/>
      <c r="I13" s="18"/>
    </row>
    <row r="14" spans="1:9">
      <c r="B14" s="7"/>
      <c r="C14" s="7"/>
      <c r="D14" s="7"/>
      <c r="F14" s="7"/>
      <c r="G14" s="7"/>
      <c r="H14" s="7"/>
      <c r="I14" s="7"/>
    </row>
    <row r="15" spans="1:9">
      <c r="A15" t="s">
        <v>37</v>
      </c>
      <c r="B15" s="5" t="s">
        <v>52</v>
      </c>
      <c r="D15" t="s">
        <v>38</v>
      </c>
      <c r="E15" s="5" t="s">
        <v>52</v>
      </c>
      <c r="F15" t="s">
        <v>42</v>
      </c>
      <c r="G15" s="11" t="s">
        <v>14</v>
      </c>
    </row>
    <row r="16" spans="1:9">
      <c r="A16" s="9" t="s">
        <v>39</v>
      </c>
      <c r="B16" s="11" t="s">
        <v>14</v>
      </c>
      <c r="D16" s="9" t="s">
        <v>40</v>
      </c>
      <c r="E16" s="11" t="s">
        <v>14</v>
      </c>
      <c r="F16" s="9" t="s">
        <v>43</v>
      </c>
      <c r="G16" s="12" t="s">
        <v>14</v>
      </c>
    </row>
    <row r="17" spans="1:9">
      <c r="G17" s="2"/>
    </row>
    <row r="18" spans="1:9">
      <c r="A18" t="s">
        <v>11</v>
      </c>
      <c r="B18" s="5" t="s">
        <v>52</v>
      </c>
    </row>
    <row r="19" spans="1:9">
      <c r="A19" t="s">
        <v>12</v>
      </c>
      <c r="B19" s="5" t="s">
        <v>52</v>
      </c>
    </row>
    <row r="20" spans="1:9">
      <c r="A20" t="s">
        <v>13</v>
      </c>
      <c r="B20" s="11" t="s">
        <v>14</v>
      </c>
    </row>
    <row r="21" spans="1:9">
      <c r="A21" t="s">
        <v>24</v>
      </c>
      <c r="B21" s="5" t="s">
        <v>52</v>
      </c>
    </row>
    <row r="22" spans="1:9">
      <c r="A22" t="s">
        <v>41</v>
      </c>
      <c r="B22" s="5" t="s">
        <v>52</v>
      </c>
    </row>
    <row r="23" spans="1:9">
      <c r="B23" s="16"/>
    </row>
    <row r="24" spans="1:9" ht="17">
      <c r="B24" s="45" t="s">
        <v>61</v>
      </c>
      <c r="C24" s="46"/>
      <c r="D24" s="46"/>
      <c r="E24" s="46"/>
      <c r="F24" s="46"/>
      <c r="G24" s="46"/>
      <c r="H24" s="47"/>
      <c r="I24" s="18"/>
    </row>
    <row r="26" spans="1:9">
      <c r="A26" s="31" t="s">
        <v>22</v>
      </c>
      <c r="B26" s="31"/>
      <c r="C26" s="17" t="s">
        <v>52</v>
      </c>
      <c r="E26" t="s">
        <v>44</v>
      </c>
      <c r="F26" s="11" t="s">
        <v>14</v>
      </c>
    </row>
    <row r="28" spans="1:9">
      <c r="B28" t="s">
        <v>56</v>
      </c>
      <c r="C28" s="12" t="s">
        <v>14</v>
      </c>
      <c r="D28" s="3" t="s">
        <v>59</v>
      </c>
      <c r="E28" t="s">
        <v>57</v>
      </c>
      <c r="F28" s="5" t="s">
        <v>52</v>
      </c>
      <c r="G28" s="3" t="s">
        <v>59</v>
      </c>
      <c r="H28" t="s">
        <v>58</v>
      </c>
      <c r="I28" s="5" t="s">
        <v>52</v>
      </c>
    </row>
    <row r="30" spans="1:9">
      <c r="A30" s="31" t="s">
        <v>23</v>
      </c>
      <c r="B30" s="31"/>
      <c r="C30" s="5" t="s">
        <v>52</v>
      </c>
    </row>
    <row r="31" spans="1:9">
      <c r="B31" t="s">
        <v>44</v>
      </c>
      <c r="C31" s="11" t="s">
        <v>14</v>
      </c>
      <c r="E31" t="s">
        <v>45</v>
      </c>
      <c r="F31" s="11" t="s">
        <v>14</v>
      </c>
    </row>
    <row r="32" spans="1:9">
      <c r="C32" s="15"/>
      <c r="F32" s="15"/>
    </row>
    <row r="33" spans="1:9" ht="17">
      <c r="B33" s="45" t="s">
        <v>62</v>
      </c>
      <c r="C33" s="46"/>
      <c r="D33" s="46"/>
      <c r="E33" s="46"/>
      <c r="F33" s="46"/>
      <c r="G33" s="46"/>
      <c r="H33" s="47"/>
      <c r="I33" s="18"/>
    </row>
    <row r="34" spans="1:9">
      <c r="C34" s="1"/>
      <c r="F34" s="1"/>
    </row>
    <row r="35" spans="1:9">
      <c r="A35" s="28" t="s">
        <v>3</v>
      </c>
      <c r="B35" s="29"/>
      <c r="C35" s="30"/>
      <c r="E35" s="28" t="s">
        <v>53</v>
      </c>
      <c r="F35" s="29"/>
      <c r="G35" s="30"/>
    </row>
    <row r="36" spans="1:9">
      <c r="A36" s="31" t="s">
        <v>4</v>
      </c>
      <c r="B36" s="31"/>
      <c r="E36" s="31" t="s">
        <v>15</v>
      </c>
      <c r="F36" s="31"/>
      <c r="G36" s="31"/>
      <c r="H36" s="31"/>
    </row>
    <row r="37" spans="1:9">
      <c r="B37" s="31" t="s">
        <v>6</v>
      </c>
      <c r="C37" s="31"/>
      <c r="D37" s="31"/>
      <c r="F37" s="31" t="s">
        <v>16</v>
      </c>
      <c r="G37" s="31"/>
      <c r="H37" s="31"/>
      <c r="I37" s="31"/>
    </row>
    <row r="38" spans="1:9">
      <c r="B38" s="31" t="s">
        <v>5</v>
      </c>
      <c r="C38" s="31"/>
      <c r="D38" s="31"/>
      <c r="F38" s="31" t="s">
        <v>17</v>
      </c>
      <c r="G38" s="31"/>
      <c r="H38" s="31"/>
      <c r="I38" s="31"/>
    </row>
    <row r="39" spans="1:9">
      <c r="F39" s="31" t="s">
        <v>18</v>
      </c>
      <c r="G39" s="31"/>
      <c r="H39" s="31"/>
      <c r="I39" s="31"/>
    </row>
    <row r="40" spans="1:9">
      <c r="F40" s="6"/>
      <c r="G40" s="6"/>
      <c r="H40" s="6"/>
      <c r="I40" s="6"/>
    </row>
    <row r="41" spans="1:9">
      <c r="A41" t="s">
        <v>7</v>
      </c>
      <c r="E41" s="31" t="s">
        <v>19</v>
      </c>
      <c r="F41" s="31"/>
      <c r="G41" s="31"/>
      <c r="H41" s="31"/>
    </row>
    <row r="42" spans="1:9">
      <c r="B42" s="31" t="s">
        <v>8</v>
      </c>
      <c r="C42" s="31"/>
      <c r="D42" s="31"/>
      <c r="F42" s="31" t="s">
        <v>20</v>
      </c>
      <c r="G42" s="31"/>
      <c r="H42" s="31"/>
    </row>
    <row r="43" spans="1:9">
      <c r="B43" s="31" t="s">
        <v>9</v>
      </c>
      <c r="C43" s="31"/>
      <c r="D43" s="31"/>
      <c r="F43" s="31" t="s">
        <v>21</v>
      </c>
      <c r="G43" s="31"/>
      <c r="H43" s="31"/>
    </row>
    <row r="44" spans="1:9">
      <c r="B44" s="6"/>
      <c r="C44" s="6"/>
      <c r="D44" s="6"/>
      <c r="F44" s="6"/>
      <c r="G44" s="6"/>
      <c r="H44" s="6"/>
    </row>
    <row r="45" spans="1:9">
      <c r="A45" t="s">
        <v>10</v>
      </c>
    </row>
    <row r="46" spans="1:9">
      <c r="B46" t="s">
        <v>13</v>
      </c>
      <c r="C46" t="s">
        <v>14</v>
      </c>
    </row>
    <row r="48" spans="1:9">
      <c r="A48" s="27" t="s">
        <v>63</v>
      </c>
      <c r="B48" s="27"/>
      <c r="C48" s="27"/>
    </row>
    <row r="49" spans="1:9">
      <c r="B49" s="19" t="s">
        <v>25</v>
      </c>
      <c r="C49" s="20"/>
      <c r="D49" s="21"/>
      <c r="E49" s="26" t="s">
        <v>29</v>
      </c>
      <c r="F49" s="26"/>
      <c r="G49" s="21"/>
      <c r="H49" s="26" t="s">
        <v>31</v>
      </c>
      <c r="I49" s="26"/>
    </row>
    <row r="50" spans="1:9">
      <c r="B50" s="20" t="s">
        <v>26</v>
      </c>
      <c r="C50" s="20"/>
      <c r="D50" s="20"/>
      <c r="E50" s="26" t="s">
        <v>30</v>
      </c>
      <c r="F50" s="26"/>
      <c r="G50" s="21"/>
      <c r="H50" s="21"/>
      <c r="I50" s="21"/>
    </row>
    <row r="52" spans="1:9">
      <c r="A52" s="27" t="s">
        <v>64</v>
      </c>
      <c r="B52" s="27"/>
      <c r="C52" s="27"/>
    </row>
    <row r="53" spans="1:9">
      <c r="B53" s="32" t="s">
        <v>27</v>
      </c>
      <c r="C53" s="26"/>
      <c r="D53" s="20"/>
      <c r="E53" s="26" t="s">
        <v>8</v>
      </c>
      <c r="F53" s="26"/>
      <c r="G53" s="20"/>
      <c r="H53" s="26" t="s">
        <v>32</v>
      </c>
      <c r="I53" s="26"/>
    </row>
    <row r="54" spans="1:9">
      <c r="B54" s="26" t="s">
        <v>28</v>
      </c>
      <c r="C54" s="26"/>
      <c r="D54" s="20"/>
      <c r="E54" s="26" t="s">
        <v>9</v>
      </c>
      <c r="F54" s="26"/>
      <c r="G54" s="20"/>
      <c r="H54" s="20"/>
      <c r="I54" s="20"/>
    </row>
    <row r="55" spans="1:9">
      <c r="B55" s="6"/>
      <c r="C55" s="6"/>
      <c r="D55" s="6"/>
    </row>
    <row r="56" spans="1:9">
      <c r="B56" s="31" t="s">
        <v>33</v>
      </c>
      <c r="C56" s="31"/>
      <c r="D56" s="31"/>
      <c r="E56" s="31"/>
      <c r="F56" s="31"/>
      <c r="G56" s="31"/>
      <c r="H56" s="31"/>
    </row>
    <row r="57" spans="1:9">
      <c r="B57" s="31" t="s">
        <v>34</v>
      </c>
      <c r="C57" s="31"/>
      <c r="D57" s="31"/>
      <c r="E57" s="31"/>
      <c r="F57" s="31"/>
      <c r="G57" s="31"/>
      <c r="H57" s="31"/>
    </row>
    <row r="58" spans="1:9">
      <c r="B58" s="31" t="s">
        <v>35</v>
      </c>
      <c r="C58" s="31"/>
      <c r="D58" s="31"/>
      <c r="E58" s="31"/>
      <c r="F58" s="31"/>
      <c r="G58" s="31"/>
      <c r="H58" s="31"/>
    </row>
    <row r="59" spans="1:9">
      <c r="B59" s="31" t="s">
        <v>36</v>
      </c>
      <c r="C59" s="31"/>
      <c r="D59" s="31"/>
      <c r="E59" s="31"/>
      <c r="F59" s="31"/>
      <c r="G59" s="31"/>
      <c r="H59" s="31"/>
    </row>
  </sheetData>
  <mergeCells count="36">
    <mergeCell ref="A1:I2"/>
    <mergeCell ref="B10:D11"/>
    <mergeCell ref="F10:I11"/>
    <mergeCell ref="E49:F49"/>
    <mergeCell ref="H49:I49"/>
    <mergeCell ref="F38:I38"/>
    <mergeCell ref="F39:I39"/>
    <mergeCell ref="B13:H13"/>
    <mergeCell ref="E41:H41"/>
    <mergeCell ref="F42:H42"/>
    <mergeCell ref="F43:H43"/>
    <mergeCell ref="B42:D42"/>
    <mergeCell ref="B43:D43"/>
    <mergeCell ref="B33:H33"/>
    <mergeCell ref="B24:H24"/>
    <mergeCell ref="B57:H57"/>
    <mergeCell ref="B58:H58"/>
    <mergeCell ref="B59:H59"/>
    <mergeCell ref="A26:B26"/>
    <mergeCell ref="A30:B30"/>
    <mergeCell ref="A36:B36"/>
    <mergeCell ref="E36:H36"/>
    <mergeCell ref="B37:D37"/>
    <mergeCell ref="B38:D38"/>
    <mergeCell ref="F37:I37"/>
    <mergeCell ref="B56:H56"/>
    <mergeCell ref="B53:C53"/>
    <mergeCell ref="B54:C54"/>
    <mergeCell ref="E53:F53"/>
    <mergeCell ref="E54:F54"/>
    <mergeCell ref="E50:F50"/>
    <mergeCell ref="H53:I53"/>
    <mergeCell ref="A48:C48"/>
    <mergeCell ref="A52:C52"/>
    <mergeCell ref="A35:C35"/>
    <mergeCell ref="E35:G3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workbookViewId="0">
      <selection activeCell="B16" sqref="B16"/>
    </sheetView>
  </sheetViews>
  <sheetFormatPr baseColWidth="10" defaultColWidth="8.83203125" defaultRowHeight="14"/>
  <sheetData>
    <row r="1" spans="1:9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>
      <c r="A2" s="36"/>
      <c r="B2" s="37"/>
      <c r="C2" s="37"/>
      <c r="D2" s="37"/>
      <c r="E2" s="37"/>
      <c r="F2" s="37"/>
      <c r="G2" s="37"/>
      <c r="H2" s="37"/>
      <c r="I2" s="38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G4" s="8" t="s">
        <v>51</v>
      </c>
      <c r="H4" s="14" t="s">
        <v>47</v>
      </c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t="s">
        <v>46</v>
      </c>
      <c r="B6" s="11" t="s">
        <v>47</v>
      </c>
      <c r="C6" s="4" t="s">
        <v>48</v>
      </c>
      <c r="D6" s="11" t="s">
        <v>47</v>
      </c>
      <c r="E6" s="10" t="s">
        <v>54</v>
      </c>
      <c r="F6" s="13" t="s">
        <v>47</v>
      </c>
      <c r="G6" s="10" t="s">
        <v>55</v>
      </c>
      <c r="H6" s="13" t="s">
        <v>47</v>
      </c>
      <c r="I6" s="4"/>
    </row>
    <row r="7" spans="1:9">
      <c r="A7" s="4"/>
      <c r="B7" s="4"/>
      <c r="C7" s="4"/>
      <c r="D7" s="4"/>
      <c r="G7" t="s">
        <v>49</v>
      </c>
      <c r="H7" s="12" t="s">
        <v>47</v>
      </c>
      <c r="I7" s="4"/>
    </row>
    <row r="8" spans="1:9">
      <c r="A8" s="4"/>
      <c r="B8" s="4"/>
      <c r="C8" s="4"/>
      <c r="D8" s="4"/>
      <c r="G8" t="s">
        <v>50</v>
      </c>
      <c r="H8" s="12" t="s">
        <v>47</v>
      </c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t="s">
        <v>1</v>
      </c>
      <c r="B10" s="39" t="s">
        <v>52</v>
      </c>
      <c r="C10" s="40"/>
      <c r="D10" s="41"/>
      <c r="E10" t="s">
        <v>2</v>
      </c>
      <c r="F10" s="39" t="s">
        <v>52</v>
      </c>
      <c r="G10" s="40"/>
      <c r="H10" s="40"/>
      <c r="I10" s="41"/>
    </row>
    <row r="11" spans="1:9">
      <c r="B11" s="42"/>
      <c r="C11" s="43"/>
      <c r="D11" s="44"/>
      <c r="F11" s="42"/>
      <c r="G11" s="43"/>
      <c r="H11" s="43"/>
      <c r="I11" s="44"/>
    </row>
    <row r="12" spans="1:9">
      <c r="B12" s="7"/>
      <c r="C12" s="7"/>
      <c r="D12" s="7"/>
      <c r="F12" s="7"/>
      <c r="G12" s="7"/>
      <c r="H12" s="7"/>
      <c r="I12" s="7"/>
    </row>
    <row r="13" spans="1:9" ht="17">
      <c r="B13" s="45" t="s">
        <v>60</v>
      </c>
      <c r="C13" s="46"/>
      <c r="D13" s="46"/>
      <c r="E13" s="46"/>
      <c r="F13" s="46"/>
      <c r="G13" s="46"/>
      <c r="H13" s="47"/>
      <c r="I13" s="18"/>
    </row>
    <row r="14" spans="1:9">
      <c r="B14" s="7"/>
      <c r="C14" s="7"/>
      <c r="D14" s="7"/>
      <c r="F14" s="7"/>
      <c r="G14" s="7"/>
      <c r="H14" s="7"/>
      <c r="I14" s="7"/>
    </row>
    <row r="15" spans="1:9">
      <c r="A15" t="s">
        <v>37</v>
      </c>
      <c r="B15" s="5" t="s">
        <v>67</v>
      </c>
      <c r="D15" t="s">
        <v>38</v>
      </c>
      <c r="E15" s="5" t="s">
        <v>67</v>
      </c>
      <c r="F15" t="s">
        <v>42</v>
      </c>
      <c r="G15" s="11" t="e">
        <f>E15/(B15/100)^2</f>
        <v>#VALUE!</v>
      </c>
    </row>
    <row r="16" spans="1:9">
      <c r="A16" s="9" t="s">
        <v>39</v>
      </c>
      <c r="B16" s="11" t="e">
        <f>IF(F6="男性",64.02+(2.12*B22)-(0.07*H6),77.88+(1.77*B22)-(0.1*H6))</f>
        <v>#VALUE!</v>
      </c>
      <c r="D16" s="9" t="s">
        <v>40</v>
      </c>
      <c r="E16" s="11" t="e">
        <f>IF(F6="男性",(1.01*B22)+(2.03*B18)+(0.46*B19)+(0.01*H6)-49.37,(1.24*B22)+(2.03*B18)+(0.33*B19)+(0.07*H6)-44.43)</f>
        <v>#VALUE!</v>
      </c>
      <c r="F16" s="9" t="s">
        <v>43</v>
      </c>
      <c r="G16" s="11" t="e">
        <f>E16/(B16/100)^2</f>
        <v>#VALUE!</v>
      </c>
    </row>
    <row r="17" spans="1:9">
      <c r="G17" s="2"/>
    </row>
    <row r="18" spans="1:9">
      <c r="A18" t="s">
        <v>11</v>
      </c>
      <c r="B18" s="5" t="s">
        <v>52</v>
      </c>
      <c r="D18" t="s">
        <v>66</v>
      </c>
      <c r="E18" s="11" t="e">
        <f>(E15-(B15/100)^2*22)*0.25+((B15/100)^2*22)</f>
        <v>#VALUE!</v>
      </c>
    </row>
    <row r="19" spans="1:9">
      <c r="A19" t="s">
        <v>12</v>
      </c>
      <c r="B19" s="5" t="s">
        <v>52</v>
      </c>
    </row>
    <row r="20" spans="1:9">
      <c r="A20" t="s">
        <v>13</v>
      </c>
      <c r="B20" s="11" t="s">
        <v>14</v>
      </c>
    </row>
    <row r="21" spans="1:9">
      <c r="A21" t="s">
        <v>24</v>
      </c>
      <c r="B21" s="5" t="s">
        <v>52</v>
      </c>
    </row>
    <row r="22" spans="1:9">
      <c r="A22" t="s">
        <v>41</v>
      </c>
      <c r="B22" s="5" t="s">
        <v>52</v>
      </c>
    </row>
    <row r="23" spans="1:9">
      <c r="B23" s="16"/>
    </row>
    <row r="24" spans="1:9" ht="17">
      <c r="B24" s="45" t="s">
        <v>61</v>
      </c>
      <c r="C24" s="46"/>
      <c r="D24" s="46"/>
      <c r="E24" s="46"/>
      <c r="F24" s="46"/>
      <c r="G24" s="46"/>
      <c r="H24" s="47"/>
      <c r="I24" s="18"/>
    </row>
    <row r="26" spans="1:9">
      <c r="A26" s="31" t="s">
        <v>22</v>
      </c>
      <c r="B26" s="31"/>
      <c r="C26" s="17" t="s">
        <v>68</v>
      </c>
      <c r="E26" t="s">
        <v>44</v>
      </c>
      <c r="F26" s="11" t="e">
        <f>C26/IF(COUNTA(E15)=1,E15,E16)</f>
        <v>#VALUE!</v>
      </c>
    </row>
    <row r="28" spans="1:9">
      <c r="A28" t="s">
        <v>56</v>
      </c>
      <c r="B28" s="12" t="e">
        <f>IF(F6="男性",66.47+(13.75*IF(COUNTA(E15)=1,E15,E16))+(5*IF(COUNTA(B15)=1,B15,B16))-(6.76*H6),655.1+(9.56*IF(COUNTA(E15)=1,E15,E16))+(1.85*IF(COUNTA(B15)=1,B15,B16))-(4.68*H6))</f>
        <v>#VALUE!</v>
      </c>
      <c r="C28" s="4" t="s">
        <v>59</v>
      </c>
      <c r="D28" t="s">
        <v>57</v>
      </c>
      <c r="E28" s="5" t="s">
        <v>52</v>
      </c>
      <c r="F28" s="4" t="s">
        <v>59</v>
      </c>
      <c r="G28" t="s">
        <v>58</v>
      </c>
      <c r="H28" s="5" t="s">
        <v>52</v>
      </c>
    </row>
    <row r="29" spans="1:9">
      <c r="G29" t="s">
        <v>69</v>
      </c>
      <c r="H29" s="25" t="e">
        <f>B28*E28*H28</f>
        <v>#VALUE!</v>
      </c>
    </row>
    <row r="30" spans="1:9">
      <c r="A30" s="31" t="s">
        <v>23</v>
      </c>
      <c r="B30" s="31"/>
      <c r="C30" s="5" t="s">
        <v>68</v>
      </c>
    </row>
    <row r="31" spans="1:9">
      <c r="B31" t="s">
        <v>44</v>
      </c>
      <c r="C31" s="11" t="e">
        <f>C30/IF(COUNTA(E15)=1,E15,E16)</f>
        <v>#VALUE!</v>
      </c>
      <c r="E31" t="s">
        <v>45</v>
      </c>
      <c r="F31" s="11" t="e">
        <f>(C26-(C30*4))/C30*6.25</f>
        <v>#VALUE!</v>
      </c>
    </row>
    <row r="32" spans="1:9">
      <c r="C32" s="15"/>
      <c r="F32" s="15"/>
    </row>
    <row r="33" spans="1:9" ht="17">
      <c r="B33" s="45" t="s">
        <v>62</v>
      </c>
      <c r="C33" s="46"/>
      <c r="D33" s="46"/>
      <c r="E33" s="46"/>
      <c r="F33" s="46"/>
      <c r="G33" s="46"/>
      <c r="H33" s="47"/>
      <c r="I33" s="18"/>
    </row>
    <row r="34" spans="1:9">
      <c r="C34" s="1"/>
      <c r="F34" s="1"/>
    </row>
    <row r="35" spans="1:9">
      <c r="A35" s="28" t="s">
        <v>3</v>
      </c>
      <c r="B35" s="29"/>
      <c r="C35" s="30"/>
      <c r="E35" s="28" t="s">
        <v>53</v>
      </c>
      <c r="F35" s="29"/>
      <c r="G35" s="30"/>
    </row>
    <row r="36" spans="1:9">
      <c r="A36" s="31" t="s">
        <v>4</v>
      </c>
      <c r="B36" s="31"/>
      <c r="E36" s="31" t="s">
        <v>15</v>
      </c>
      <c r="F36" s="31"/>
      <c r="G36" s="31"/>
      <c r="H36" s="31"/>
    </row>
    <row r="37" spans="1:9">
      <c r="B37" s="31" t="s">
        <v>6</v>
      </c>
      <c r="C37" s="31"/>
      <c r="D37" s="31"/>
      <c r="F37" s="31" t="s">
        <v>16</v>
      </c>
      <c r="G37" s="31"/>
      <c r="H37" s="31"/>
      <c r="I37" s="31"/>
    </row>
    <row r="38" spans="1:9">
      <c r="B38" s="31" t="s">
        <v>5</v>
      </c>
      <c r="C38" s="31"/>
      <c r="D38" s="31"/>
      <c r="F38" s="31" t="s">
        <v>17</v>
      </c>
      <c r="G38" s="31"/>
      <c r="H38" s="31"/>
      <c r="I38" s="31"/>
    </row>
    <row r="39" spans="1:9">
      <c r="F39" s="31" t="s">
        <v>18</v>
      </c>
      <c r="G39" s="31"/>
      <c r="H39" s="31"/>
      <c r="I39" s="31"/>
    </row>
    <row r="40" spans="1:9">
      <c r="F40" s="8"/>
      <c r="G40" s="8"/>
      <c r="H40" s="8"/>
      <c r="I40" s="8"/>
    </row>
    <row r="41" spans="1:9">
      <c r="A41" t="s">
        <v>7</v>
      </c>
      <c r="E41" s="31" t="s">
        <v>19</v>
      </c>
      <c r="F41" s="31"/>
      <c r="G41" s="31"/>
      <c r="H41" s="31"/>
    </row>
    <row r="42" spans="1:9">
      <c r="B42" s="31" t="s">
        <v>8</v>
      </c>
      <c r="C42" s="31"/>
      <c r="D42" s="31"/>
      <c r="F42" s="31" t="s">
        <v>20</v>
      </c>
      <c r="G42" s="31"/>
      <c r="H42" s="31"/>
    </row>
    <row r="43" spans="1:9">
      <c r="B43" s="31" t="s">
        <v>9</v>
      </c>
      <c r="C43" s="31"/>
      <c r="D43" s="31"/>
      <c r="F43" s="31" t="s">
        <v>21</v>
      </c>
      <c r="G43" s="31"/>
      <c r="H43" s="31"/>
    </row>
    <row r="44" spans="1:9">
      <c r="B44" s="8"/>
      <c r="C44" s="8"/>
      <c r="D44" s="8"/>
      <c r="F44" s="8"/>
      <c r="G44" s="8"/>
      <c r="H44" s="8"/>
    </row>
    <row r="45" spans="1:9">
      <c r="A45" t="s">
        <v>10</v>
      </c>
    </row>
    <row r="46" spans="1:9">
      <c r="B46" t="s">
        <v>13</v>
      </c>
      <c r="C46" t="s">
        <v>14</v>
      </c>
    </row>
    <row r="48" spans="1:9">
      <c r="A48" s="27" t="s">
        <v>63</v>
      </c>
      <c r="B48" s="27"/>
      <c r="C48" s="27"/>
    </row>
    <row r="49" spans="1:9">
      <c r="B49" s="23" t="s">
        <v>25</v>
      </c>
      <c r="C49" s="22"/>
      <c r="D49" s="21"/>
      <c r="E49" s="26" t="s">
        <v>29</v>
      </c>
      <c r="F49" s="26"/>
      <c r="G49" s="21"/>
      <c r="H49" s="26" t="s">
        <v>31</v>
      </c>
      <c r="I49" s="26"/>
    </row>
    <row r="50" spans="1:9">
      <c r="B50" s="22" t="s">
        <v>26</v>
      </c>
      <c r="C50" s="22"/>
      <c r="D50" s="22"/>
      <c r="E50" s="26" t="s">
        <v>30</v>
      </c>
      <c r="F50" s="26"/>
      <c r="G50" s="21"/>
      <c r="H50" s="21"/>
      <c r="I50" s="21"/>
    </row>
    <row r="52" spans="1:9">
      <c r="A52" s="27" t="s">
        <v>64</v>
      </c>
      <c r="B52" s="27"/>
      <c r="C52" s="27"/>
    </row>
    <row r="53" spans="1:9">
      <c r="B53" s="32" t="s">
        <v>27</v>
      </c>
      <c r="C53" s="26"/>
      <c r="D53" s="22"/>
      <c r="E53" s="26" t="s">
        <v>8</v>
      </c>
      <c r="F53" s="26"/>
      <c r="G53" s="22"/>
      <c r="H53" s="26" t="s">
        <v>32</v>
      </c>
      <c r="I53" s="26"/>
    </row>
    <row r="54" spans="1:9">
      <c r="B54" s="26" t="s">
        <v>28</v>
      </c>
      <c r="C54" s="26"/>
      <c r="D54" s="22"/>
      <c r="E54" s="26" t="s">
        <v>9</v>
      </c>
      <c r="F54" s="26"/>
      <c r="G54" s="22"/>
      <c r="H54" s="22"/>
      <c r="I54" s="22"/>
    </row>
    <row r="55" spans="1:9">
      <c r="B55" s="8"/>
      <c r="C55" s="8"/>
      <c r="D55" s="8"/>
    </row>
    <row r="56" spans="1:9">
      <c r="B56" s="31" t="s">
        <v>33</v>
      </c>
      <c r="C56" s="31"/>
      <c r="D56" s="31"/>
      <c r="E56" s="31"/>
      <c r="F56" s="31"/>
      <c r="G56" s="31"/>
      <c r="H56" s="31"/>
    </row>
    <row r="57" spans="1:9">
      <c r="B57" s="31" t="s">
        <v>34</v>
      </c>
      <c r="C57" s="31"/>
      <c r="D57" s="31"/>
      <c r="E57" s="31"/>
      <c r="F57" s="31"/>
      <c r="G57" s="31"/>
      <c r="H57" s="31"/>
    </row>
    <row r="58" spans="1:9">
      <c r="B58" s="31" t="s">
        <v>35</v>
      </c>
      <c r="C58" s="31"/>
      <c r="D58" s="31"/>
      <c r="E58" s="31"/>
      <c r="F58" s="31"/>
      <c r="G58" s="31"/>
      <c r="H58" s="31"/>
    </row>
    <row r="59" spans="1:9">
      <c r="B59" s="31" t="s">
        <v>36</v>
      </c>
      <c r="C59" s="31"/>
      <c r="D59" s="31"/>
      <c r="E59" s="31"/>
      <c r="F59" s="31"/>
      <c r="G59" s="31"/>
      <c r="H59" s="31"/>
    </row>
  </sheetData>
  <mergeCells count="36">
    <mergeCell ref="B56:H56"/>
    <mergeCell ref="B57:H57"/>
    <mergeCell ref="B58:H58"/>
    <mergeCell ref="B59:H59"/>
    <mergeCell ref="E50:F50"/>
    <mergeCell ref="A52:C52"/>
    <mergeCell ref="B53:C53"/>
    <mergeCell ref="E53:F53"/>
    <mergeCell ref="H53:I53"/>
    <mergeCell ref="B54:C54"/>
    <mergeCell ref="E54:F54"/>
    <mergeCell ref="E49:F49"/>
    <mergeCell ref="H49:I49"/>
    <mergeCell ref="B37:D37"/>
    <mergeCell ref="F37:I37"/>
    <mergeCell ref="B38:D38"/>
    <mergeCell ref="F38:I38"/>
    <mergeCell ref="F39:I39"/>
    <mergeCell ref="E41:H41"/>
    <mergeCell ref="B42:D42"/>
    <mergeCell ref="F42:H42"/>
    <mergeCell ref="B43:D43"/>
    <mergeCell ref="F43:H43"/>
    <mergeCell ref="A48:C48"/>
    <mergeCell ref="A30:B30"/>
    <mergeCell ref="B33:H33"/>
    <mergeCell ref="A35:C35"/>
    <mergeCell ref="E35:G35"/>
    <mergeCell ref="A36:B36"/>
    <mergeCell ref="E36:H36"/>
    <mergeCell ref="A26:B26"/>
    <mergeCell ref="A1:I2"/>
    <mergeCell ref="B10:D11"/>
    <mergeCell ref="F10:I11"/>
    <mergeCell ref="B13:H13"/>
    <mergeCell ref="B24:H2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tabSelected="1" topLeftCell="A37" workbookViewId="0">
      <selection activeCell="I73" sqref="I73"/>
    </sheetView>
  </sheetViews>
  <sheetFormatPr baseColWidth="10" defaultColWidth="8.83203125" defaultRowHeight="14"/>
  <sheetData>
    <row r="1" spans="1:9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>
      <c r="A2" s="36"/>
      <c r="B2" s="37"/>
      <c r="C2" s="37"/>
      <c r="D2" s="37"/>
      <c r="E2" s="37"/>
      <c r="F2" s="37"/>
      <c r="G2" s="37"/>
      <c r="H2" s="37"/>
      <c r="I2" s="38"/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G4" s="8" t="s">
        <v>51</v>
      </c>
      <c r="H4" s="14" t="s">
        <v>47</v>
      </c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>
      <c r="A6" t="s">
        <v>46</v>
      </c>
      <c r="B6" s="11" t="s">
        <v>47</v>
      </c>
      <c r="C6" s="4" t="s">
        <v>48</v>
      </c>
      <c r="D6" s="11" t="s">
        <v>47</v>
      </c>
      <c r="E6" s="10" t="s">
        <v>54</v>
      </c>
      <c r="F6" s="13" t="s">
        <v>65</v>
      </c>
      <c r="G6" s="10" t="s">
        <v>55</v>
      </c>
      <c r="H6" s="13">
        <v>80</v>
      </c>
      <c r="I6" s="4"/>
    </row>
    <row r="7" spans="1:9">
      <c r="A7" s="4"/>
      <c r="B7" s="4"/>
      <c r="C7" s="4"/>
      <c r="D7" s="4"/>
      <c r="G7" t="s">
        <v>49</v>
      </c>
      <c r="H7" s="12" t="s">
        <v>47</v>
      </c>
      <c r="I7" s="4"/>
    </row>
    <row r="8" spans="1:9">
      <c r="A8" s="4"/>
      <c r="B8" s="4"/>
      <c r="C8" s="4"/>
      <c r="D8" s="4"/>
      <c r="G8" t="s">
        <v>50</v>
      </c>
      <c r="H8" s="12" t="s">
        <v>47</v>
      </c>
      <c r="I8" s="4"/>
    </row>
    <row r="9" spans="1:9">
      <c r="A9" s="4"/>
      <c r="B9" s="4"/>
      <c r="C9" s="4"/>
      <c r="D9" s="4"/>
      <c r="E9" s="4"/>
      <c r="F9" s="4"/>
      <c r="G9" s="4"/>
      <c r="H9" s="4"/>
      <c r="I9" s="4"/>
    </row>
    <row r="10" spans="1:9">
      <c r="A10" t="s">
        <v>1</v>
      </c>
      <c r="B10" s="39" t="s">
        <v>52</v>
      </c>
      <c r="C10" s="40"/>
      <c r="D10" s="41"/>
      <c r="E10" t="s">
        <v>2</v>
      </c>
      <c r="F10" s="39" t="s">
        <v>52</v>
      </c>
      <c r="G10" s="40"/>
      <c r="H10" s="40"/>
      <c r="I10" s="41"/>
    </row>
    <row r="11" spans="1:9">
      <c r="B11" s="42"/>
      <c r="C11" s="43"/>
      <c r="D11" s="44"/>
      <c r="F11" s="42"/>
      <c r="G11" s="43"/>
      <c r="H11" s="43"/>
      <c r="I11" s="44"/>
    </row>
    <row r="12" spans="1:9">
      <c r="B12" s="7"/>
      <c r="C12" s="7"/>
      <c r="D12" s="7"/>
      <c r="F12" s="7"/>
      <c r="G12" s="7"/>
      <c r="H12" s="7"/>
      <c r="I12" s="7"/>
    </row>
    <row r="13" spans="1:9" ht="17">
      <c r="B13" s="45" t="s">
        <v>60</v>
      </c>
      <c r="C13" s="46"/>
      <c r="D13" s="46"/>
      <c r="E13" s="46"/>
      <c r="F13" s="46"/>
      <c r="G13" s="46"/>
      <c r="H13" s="47"/>
      <c r="I13" s="18"/>
    </row>
    <row r="14" spans="1:9">
      <c r="B14" s="7"/>
      <c r="C14" s="7"/>
      <c r="D14" s="7"/>
      <c r="F14" s="7"/>
      <c r="G14" s="7"/>
      <c r="H14" s="7"/>
      <c r="I14" s="7"/>
    </row>
    <row r="15" spans="1:9">
      <c r="A15" t="s">
        <v>37</v>
      </c>
      <c r="B15" s="5">
        <v>174</v>
      </c>
      <c r="D15" t="s">
        <v>38</v>
      </c>
      <c r="E15" s="5">
        <v>50</v>
      </c>
      <c r="F15" t="s">
        <v>42</v>
      </c>
      <c r="G15" s="11">
        <f>E15/(B15/100)^2</f>
        <v>16.514731140177037</v>
      </c>
    </row>
    <row r="16" spans="1:9">
      <c r="A16" s="9" t="s">
        <v>39</v>
      </c>
      <c r="B16" s="24">
        <f>IF(F6="男性",64.02+(2.12*B22)-(0.07*H6),77.88+(1.77*B22)-(0.1*H6))</f>
        <v>152.36199999999999</v>
      </c>
      <c r="D16" s="9" t="s">
        <v>40</v>
      </c>
      <c r="E16" s="24">
        <f>IF(F6="男性",(1.01*B22)+(2.03*B18)+(0.46*B19)+(0.01*H6)-49.37,(1.24*B22)+(1.21*B18)+(0.33*B19)+(0.07*H6)-44.43)</f>
        <v>51.733999999999988</v>
      </c>
      <c r="F16" s="9" t="s">
        <v>43</v>
      </c>
      <c r="G16" s="24">
        <f>E16/(B16/100)^2</f>
        <v>22.285517787186748</v>
      </c>
    </row>
    <row r="17" spans="1:9">
      <c r="G17" s="2"/>
    </row>
    <row r="18" spans="1:9">
      <c r="A18" t="s">
        <v>11</v>
      </c>
      <c r="B18" s="5">
        <v>26</v>
      </c>
      <c r="D18" t="s">
        <v>66</v>
      </c>
      <c r="E18" s="11">
        <f>(E15-(B15/100)^2*22)*0.25+((B15/100)^2*22)</f>
        <v>62.455400000000004</v>
      </c>
    </row>
    <row r="19" spans="1:9">
      <c r="A19" t="s">
        <v>12</v>
      </c>
      <c r="B19" s="5">
        <v>4</v>
      </c>
    </row>
    <row r="20" spans="1:9">
      <c r="A20" t="s">
        <v>13</v>
      </c>
      <c r="B20" s="11" t="s">
        <v>14</v>
      </c>
    </row>
    <row r="21" spans="1:9">
      <c r="A21" t="s">
        <v>24</v>
      </c>
      <c r="B21" s="5" t="s">
        <v>52</v>
      </c>
    </row>
    <row r="22" spans="1:9">
      <c r="A22" t="s">
        <v>41</v>
      </c>
      <c r="B22" s="5">
        <v>46.6</v>
      </c>
    </row>
    <row r="23" spans="1:9">
      <c r="B23" s="16"/>
    </row>
    <row r="24" spans="1:9" ht="17">
      <c r="B24" s="45" t="s">
        <v>61</v>
      </c>
      <c r="C24" s="46"/>
      <c r="D24" s="46"/>
      <c r="E24" s="46"/>
      <c r="F24" s="46"/>
      <c r="G24" s="46"/>
      <c r="H24" s="47"/>
      <c r="I24" s="18"/>
    </row>
    <row r="26" spans="1:9">
      <c r="A26" s="31" t="s">
        <v>22</v>
      </c>
      <c r="B26" s="31"/>
      <c r="C26" s="17">
        <v>1400</v>
      </c>
      <c r="E26" t="s">
        <v>44</v>
      </c>
      <c r="F26" s="11">
        <f>C26/IF(COUNTA(E15)=1,E15,E16)</f>
        <v>28</v>
      </c>
    </row>
    <row r="28" spans="1:9">
      <c r="B28" t="s">
        <v>56</v>
      </c>
      <c r="C28" s="12">
        <f>IF(F6="男性",66.47+(13.75*IF(COUNTA(E15)=1,E15,E16))+(5*IF(COUNTA(B15)=1,B15,B16))-(6.76*H6),655.1+(9.56*IF(COUNTA(E15)=1,E15,E16))+(1.85*IF(COUNTA(B15)=1,B15,B16))-(4.68*H6))</f>
        <v>1080.5999999999999</v>
      </c>
      <c r="D28" s="4" t="s">
        <v>59</v>
      </c>
      <c r="E28" t="s">
        <v>57</v>
      </c>
      <c r="F28" s="5" t="s">
        <v>52</v>
      </c>
      <c r="G28" s="4" t="s">
        <v>59</v>
      </c>
      <c r="H28" t="s">
        <v>58</v>
      </c>
      <c r="I28" s="5" t="s">
        <v>52</v>
      </c>
    </row>
    <row r="30" spans="1:9">
      <c r="A30" s="31" t="s">
        <v>23</v>
      </c>
      <c r="B30" s="31"/>
      <c r="C30" s="5">
        <v>55</v>
      </c>
    </row>
    <row r="31" spans="1:9">
      <c r="B31" t="s">
        <v>44</v>
      </c>
      <c r="C31" s="11">
        <f>C30/IF(COUNTA(E15)=1,E15,E16)</f>
        <v>1.1000000000000001</v>
      </c>
      <c r="E31" t="s">
        <v>45</v>
      </c>
      <c r="F31" s="11">
        <f>(C26-(C30*4))/C30*6.25</f>
        <v>134.09090909090909</v>
      </c>
    </row>
    <row r="32" spans="1:9">
      <c r="C32" s="15"/>
      <c r="F32" s="15"/>
    </row>
    <row r="33" spans="1:9" ht="17">
      <c r="B33" s="45" t="s">
        <v>62</v>
      </c>
      <c r="C33" s="46"/>
      <c r="D33" s="46"/>
      <c r="E33" s="46"/>
      <c r="F33" s="46"/>
      <c r="G33" s="46"/>
      <c r="H33" s="47"/>
      <c r="I33" s="18"/>
    </row>
    <row r="34" spans="1:9">
      <c r="C34" s="1"/>
      <c r="F34" s="1"/>
    </row>
    <row r="35" spans="1:9">
      <c r="A35" s="28" t="s">
        <v>3</v>
      </c>
      <c r="B35" s="29"/>
      <c r="C35" s="30"/>
      <c r="E35" s="28" t="s">
        <v>53</v>
      </c>
      <c r="F35" s="29"/>
      <c r="G35" s="30"/>
    </row>
    <row r="36" spans="1:9">
      <c r="A36" s="31" t="s">
        <v>4</v>
      </c>
      <c r="B36" s="31"/>
      <c r="E36" s="31" t="s">
        <v>15</v>
      </c>
      <c r="F36" s="31"/>
      <c r="G36" s="31"/>
      <c r="H36" s="31"/>
    </row>
    <row r="37" spans="1:9">
      <c r="B37" s="31" t="s">
        <v>6</v>
      </c>
      <c r="C37" s="31"/>
      <c r="D37" s="31"/>
      <c r="F37" s="31" t="s">
        <v>16</v>
      </c>
      <c r="G37" s="31"/>
      <c r="H37" s="31"/>
      <c r="I37" s="31"/>
    </row>
    <row r="38" spans="1:9">
      <c r="B38" s="31" t="s">
        <v>5</v>
      </c>
      <c r="C38" s="31"/>
      <c r="D38" s="31"/>
      <c r="F38" s="31" t="s">
        <v>17</v>
      </c>
      <c r="G38" s="31"/>
      <c r="H38" s="31"/>
      <c r="I38" s="31"/>
    </row>
    <row r="39" spans="1:9">
      <c r="F39" s="31" t="s">
        <v>18</v>
      </c>
      <c r="G39" s="31"/>
      <c r="H39" s="31"/>
      <c r="I39" s="31"/>
    </row>
    <row r="40" spans="1:9">
      <c r="F40" s="8"/>
      <c r="G40" s="8"/>
      <c r="H40" s="8"/>
      <c r="I40" s="8"/>
    </row>
    <row r="41" spans="1:9">
      <c r="A41" t="s">
        <v>7</v>
      </c>
      <c r="E41" s="31" t="s">
        <v>19</v>
      </c>
      <c r="F41" s="31"/>
      <c r="G41" s="31"/>
      <c r="H41" s="31"/>
    </row>
    <row r="42" spans="1:9">
      <c r="B42" s="31" t="s">
        <v>8</v>
      </c>
      <c r="C42" s="31"/>
      <c r="D42" s="31"/>
      <c r="F42" s="31" t="s">
        <v>20</v>
      </c>
      <c r="G42" s="31"/>
      <c r="H42" s="31"/>
    </row>
    <row r="43" spans="1:9">
      <c r="B43" s="31" t="s">
        <v>9</v>
      </c>
      <c r="C43" s="31"/>
      <c r="D43" s="31"/>
      <c r="F43" s="31" t="s">
        <v>21</v>
      </c>
      <c r="G43" s="31"/>
      <c r="H43" s="31"/>
    </row>
    <row r="44" spans="1:9">
      <c r="B44" s="8"/>
      <c r="C44" s="8"/>
      <c r="D44" s="8"/>
      <c r="F44" s="8"/>
      <c r="G44" s="8"/>
      <c r="H44" s="8"/>
    </row>
    <row r="45" spans="1:9">
      <c r="A45" t="s">
        <v>10</v>
      </c>
    </row>
    <row r="46" spans="1:9">
      <c r="B46" t="s">
        <v>13</v>
      </c>
      <c r="C46" t="s">
        <v>14</v>
      </c>
    </row>
    <row r="48" spans="1:9">
      <c r="A48" s="27" t="s">
        <v>63</v>
      </c>
      <c r="B48" s="27"/>
      <c r="C48" s="27"/>
    </row>
    <row r="49" spans="1:9">
      <c r="B49" s="23" t="s">
        <v>25</v>
      </c>
      <c r="C49" s="22"/>
      <c r="D49" s="21"/>
      <c r="E49" s="26" t="s">
        <v>29</v>
      </c>
      <c r="F49" s="26"/>
      <c r="G49" s="21"/>
      <c r="H49" s="26" t="s">
        <v>31</v>
      </c>
      <c r="I49" s="26"/>
    </row>
    <row r="50" spans="1:9">
      <c r="B50" s="22" t="s">
        <v>26</v>
      </c>
      <c r="C50" s="22"/>
      <c r="D50" s="22"/>
      <c r="E50" s="26" t="s">
        <v>30</v>
      </c>
      <c r="F50" s="26"/>
      <c r="G50" s="21"/>
      <c r="H50" s="21"/>
      <c r="I50" s="21"/>
    </row>
    <row r="52" spans="1:9">
      <c r="A52" s="27" t="s">
        <v>64</v>
      </c>
      <c r="B52" s="27"/>
      <c r="C52" s="27"/>
    </row>
    <row r="53" spans="1:9">
      <c r="B53" s="32" t="s">
        <v>27</v>
      </c>
      <c r="C53" s="26"/>
      <c r="D53" s="22"/>
      <c r="E53" s="26" t="s">
        <v>8</v>
      </c>
      <c r="F53" s="26"/>
      <c r="G53" s="22"/>
      <c r="H53" s="26" t="s">
        <v>32</v>
      </c>
      <c r="I53" s="26"/>
    </row>
    <row r="54" spans="1:9">
      <c r="B54" s="26" t="s">
        <v>28</v>
      </c>
      <c r="C54" s="26"/>
      <c r="D54" s="22"/>
      <c r="E54" s="26" t="s">
        <v>9</v>
      </c>
      <c r="F54" s="26"/>
      <c r="G54" s="22"/>
      <c r="H54" s="22"/>
      <c r="I54" s="22"/>
    </row>
    <row r="55" spans="1:9">
      <c r="B55" s="8"/>
      <c r="C55" s="8"/>
      <c r="D55" s="8"/>
    </row>
    <row r="56" spans="1:9">
      <c r="B56" s="31" t="s">
        <v>33</v>
      </c>
      <c r="C56" s="31"/>
      <c r="D56" s="31"/>
      <c r="E56" s="31"/>
      <c r="F56" s="31"/>
      <c r="G56" s="31"/>
      <c r="H56" s="31"/>
    </row>
    <row r="57" spans="1:9">
      <c r="B57" s="31" t="s">
        <v>34</v>
      </c>
      <c r="C57" s="31"/>
      <c r="D57" s="31"/>
      <c r="E57" s="31"/>
      <c r="F57" s="31"/>
      <c r="G57" s="31"/>
      <c r="H57" s="31"/>
    </row>
    <row r="58" spans="1:9">
      <c r="B58" s="31" t="s">
        <v>35</v>
      </c>
      <c r="C58" s="31"/>
      <c r="D58" s="31"/>
      <c r="E58" s="31"/>
      <c r="F58" s="31"/>
      <c r="G58" s="31"/>
      <c r="H58" s="31"/>
    </row>
    <row r="59" spans="1:9">
      <c r="B59" s="31" t="s">
        <v>36</v>
      </c>
      <c r="C59" s="31"/>
      <c r="D59" s="31"/>
      <c r="E59" s="31"/>
      <c r="F59" s="31"/>
      <c r="G59" s="31"/>
      <c r="H59" s="31"/>
    </row>
  </sheetData>
  <mergeCells count="36">
    <mergeCell ref="B56:H56"/>
    <mergeCell ref="B57:H57"/>
    <mergeCell ref="B58:H58"/>
    <mergeCell ref="B59:H59"/>
    <mergeCell ref="E50:F50"/>
    <mergeCell ref="A52:C52"/>
    <mergeCell ref="B53:C53"/>
    <mergeCell ref="E53:F53"/>
    <mergeCell ref="H53:I53"/>
    <mergeCell ref="B54:C54"/>
    <mergeCell ref="E54:F54"/>
    <mergeCell ref="E49:F49"/>
    <mergeCell ref="H49:I49"/>
    <mergeCell ref="B37:D37"/>
    <mergeCell ref="F37:I37"/>
    <mergeCell ref="B38:D38"/>
    <mergeCell ref="F38:I38"/>
    <mergeCell ref="F39:I39"/>
    <mergeCell ref="E41:H41"/>
    <mergeCell ref="B42:D42"/>
    <mergeCell ref="F42:H42"/>
    <mergeCell ref="B43:D43"/>
    <mergeCell ref="F43:H43"/>
    <mergeCell ref="A48:C48"/>
    <mergeCell ref="A30:B30"/>
    <mergeCell ref="B33:H33"/>
    <mergeCell ref="A35:C35"/>
    <mergeCell ref="E35:G35"/>
    <mergeCell ref="A36:B36"/>
    <mergeCell ref="E36:H36"/>
    <mergeCell ref="A26:B26"/>
    <mergeCell ref="A1:I2"/>
    <mergeCell ref="B10:D11"/>
    <mergeCell ref="F10:I11"/>
    <mergeCell ref="B13:H13"/>
    <mergeCell ref="B24:H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計算式入り</vt:lpstr>
      <vt:lpstr>計算式入り 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齊藤 大蔵</cp:lastModifiedBy>
  <cp:lastPrinted>2019-06-10T10:44:59Z</cp:lastPrinted>
  <dcterms:created xsi:type="dcterms:W3CDTF">2019-06-10T05:09:00Z</dcterms:created>
  <dcterms:modified xsi:type="dcterms:W3CDTF">2022-05-15T00:50:48Z</dcterms:modified>
</cp:coreProperties>
</file>